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Eyg64g3RltecG74YTmQoNRQecOJVy27j09hi6zEKoMI="/>
    </ext>
  </extLst>
</workbook>
</file>

<file path=xl/sharedStrings.xml><?xml version="1.0" encoding="utf-8"?>
<sst xmlns="http://schemas.openxmlformats.org/spreadsheetml/2006/main" count="61" uniqueCount="47">
  <si>
    <t>Planilha de custos - Instalação de aparelhos de ar condicionado split com até 5 metros de
tubulação de 18.000 BTUS a 24.000 BTUS.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</si>
  <si>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</si>
  <si>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</si>
  <si>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</si>
  <si>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</si>
  <si>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</si>
  <si>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</si>
  <si>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</si>
  <si>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</si>
  <si>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</si>
  <si>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</si>
  <si>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</si>
  <si>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</si>
  <si>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</si>
  <si>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</si>
  <si>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</si>
  <si>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Linha de cobre completa com isolação (polipex e fitas)</t>
  </si>
  <si>
    <t>M</t>
  </si>
  <si>
    <t>Mangueira de dreno</t>
  </si>
  <si>
    <t>Manifold</t>
  </si>
  <si>
    <t>Bomba de vácuo</t>
  </si>
  <si>
    <t>Andaime utilizado para 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</si>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</sst>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readingOrder="0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0.03</v>
      </c>
      <c r="H4" s="3"/>
      <c r="I4" s="18">
        <f>F4*G4</f>
        <v>255.9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255.9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8"/>
      <c r="C8" s="29"/>
      <c r="D8" s="30" t="s">
        <v>17</v>
      </c>
      <c r="E8" s="31">
        <v>4.78</v>
      </c>
      <c r="F8" s="32">
        <v>5.0</v>
      </c>
      <c r="G8" s="33">
        <f t="shared" ref="G8:G14" si="1">F8*E8</f>
        <v>23.9</v>
      </c>
      <c r="H8" s="34">
        <v>1.0</v>
      </c>
      <c r="I8" s="33">
        <f t="shared" ref="I8:I14" si="2">G8*H8</f>
        <v>23.9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18</v>
      </c>
      <c r="B9" s="2"/>
      <c r="C9" s="3"/>
      <c r="D9" s="30" t="s">
        <v>13</v>
      </c>
      <c r="E9" s="31">
        <v>5.97</v>
      </c>
      <c r="F9" s="32">
        <v>1.0</v>
      </c>
      <c r="G9" s="33">
        <f t="shared" si="1"/>
        <v>5.97</v>
      </c>
      <c r="H9" s="34">
        <v>1.0</v>
      </c>
      <c r="I9" s="33">
        <f t="shared" si="2"/>
        <v>5.97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30" t="s">
        <v>13</v>
      </c>
      <c r="E10" s="31">
        <v>214.75</v>
      </c>
      <c r="F10" s="32">
        <v>1.0</v>
      </c>
      <c r="G10" s="33">
        <f t="shared" si="1"/>
        <v>214.75</v>
      </c>
      <c r="H10" s="35">
        <v>0.025</v>
      </c>
      <c r="I10" s="33">
        <f t="shared" si="2"/>
        <v>5.36875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27" t="s">
        <v>20</v>
      </c>
      <c r="B11" s="2"/>
      <c r="C11" s="3"/>
      <c r="D11" s="30" t="s">
        <v>13</v>
      </c>
      <c r="E11" s="31">
        <v>449.63</v>
      </c>
      <c r="F11" s="32">
        <v>1.0</v>
      </c>
      <c r="G11" s="33">
        <f t="shared" si="1"/>
        <v>449.63</v>
      </c>
      <c r="H11" s="35">
        <v>0.025</v>
      </c>
      <c r="I11" s="33">
        <f t="shared" si="2"/>
        <v>11.24075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6" t="s">
        <v>21</v>
      </c>
      <c r="B12" s="2"/>
      <c r="C12" s="3"/>
      <c r="D12" s="30" t="s">
        <v>13</v>
      </c>
      <c r="E12" s="31">
        <v>205.39</v>
      </c>
      <c r="F12" s="32">
        <v>1.0</v>
      </c>
      <c r="G12" s="33">
        <f t="shared" si="1"/>
        <v>205.39</v>
      </c>
      <c r="H12" s="35">
        <v>0.025</v>
      </c>
      <c r="I12" s="33">
        <f t="shared" si="2"/>
        <v>5.13475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2.5" customHeight="1">
      <c r="A13" s="27" t="s">
        <v>22</v>
      </c>
      <c r="B13" s="2"/>
      <c r="C13" s="3"/>
      <c r="D13" s="30" t="s">
        <v>23</v>
      </c>
      <c r="E13" s="31">
        <v>12.17</v>
      </c>
      <c r="F13" s="32">
        <v>1.0</v>
      </c>
      <c r="G13" s="33">
        <f t="shared" si="1"/>
        <v>12.17</v>
      </c>
      <c r="H13" s="34">
        <v>0.1</v>
      </c>
      <c r="I13" s="33">
        <f t="shared" si="2"/>
        <v>1.217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2.5" customHeight="1">
      <c r="A14" s="27" t="s">
        <v>24</v>
      </c>
      <c r="B14" s="2"/>
      <c r="C14" s="3"/>
      <c r="D14" s="30" t="s">
        <v>23</v>
      </c>
      <c r="E14" s="31">
        <v>35.1</v>
      </c>
      <c r="F14" s="32">
        <v>1.0</v>
      </c>
      <c r="G14" s="33">
        <f t="shared" si="1"/>
        <v>35.1</v>
      </c>
      <c r="H14" s="34">
        <v>0.1</v>
      </c>
      <c r="I14" s="33">
        <f t="shared" si="2"/>
        <v>3.51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37" t="s">
        <v>11</v>
      </c>
      <c r="B15" s="2"/>
      <c r="C15" s="2"/>
      <c r="D15" s="2"/>
      <c r="E15" s="2"/>
      <c r="F15" s="2"/>
      <c r="G15" s="2"/>
      <c r="H15" s="3"/>
      <c r="I15" s="38">
        <f>SUM(I8:I14)</f>
        <v>56.34125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39"/>
      <c r="B16" s="39"/>
      <c r="C16" s="39"/>
      <c r="D16" s="39"/>
      <c r="E16" s="39"/>
      <c r="F16" s="39"/>
      <c r="G16" s="40"/>
      <c r="H16" s="39"/>
      <c r="I16" s="41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28.5" customHeight="1">
      <c r="A17" s="24" t="s">
        <v>25</v>
      </c>
      <c r="B17" s="42"/>
      <c r="C17" s="42"/>
      <c r="D17" s="42"/>
      <c r="E17" s="42"/>
      <c r="F17" s="42"/>
      <c r="G17" s="43"/>
      <c r="H17" s="44" t="s">
        <v>26</v>
      </c>
      <c r="I17" s="10" t="s">
        <v>8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5.5" customHeight="1">
      <c r="A18" s="45" t="s">
        <v>27</v>
      </c>
      <c r="B18" s="46"/>
      <c r="C18" s="46"/>
      <c r="D18" s="46"/>
      <c r="E18" s="46"/>
      <c r="F18" s="47">
        <v>20.0</v>
      </c>
      <c r="G18" s="48" t="s">
        <v>28</v>
      </c>
      <c r="H18" s="33">
        <f>6.01/G19</f>
        <v>0.5463636364</v>
      </c>
      <c r="I18" s="49">
        <f>F18*H18</f>
        <v>10.92727273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2.5" customHeight="1">
      <c r="A19" s="45" t="s">
        <v>29</v>
      </c>
      <c r="B19" s="50"/>
      <c r="C19" s="50"/>
      <c r="D19" s="50"/>
      <c r="E19" s="50"/>
      <c r="F19" s="51"/>
      <c r="G19" s="52">
        <v>11.0</v>
      </c>
      <c r="H19" s="53">
        <v>0.2</v>
      </c>
      <c r="I19" s="49">
        <f>H19*F18</f>
        <v>4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37" t="s">
        <v>11</v>
      </c>
      <c r="B20" s="2"/>
      <c r="C20" s="2"/>
      <c r="D20" s="2"/>
      <c r="E20" s="2"/>
      <c r="F20" s="2"/>
      <c r="G20" s="2"/>
      <c r="H20" s="3"/>
      <c r="I20" s="38">
        <f>SUM(I18:I19)</f>
        <v>14.92727273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19.5" customHeight="1">
      <c r="A21" s="54"/>
      <c r="B21" s="54"/>
      <c r="C21" s="54"/>
      <c r="D21" s="54"/>
      <c r="E21" s="54"/>
      <c r="F21" s="54"/>
      <c r="G21" s="54"/>
      <c r="H21" s="54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6.25" customHeight="1">
      <c r="A22" s="24" t="s">
        <v>30</v>
      </c>
      <c r="B22" s="2"/>
      <c r="C22" s="2"/>
      <c r="D22" s="2"/>
      <c r="E22" s="2"/>
      <c r="F22" s="2"/>
      <c r="G22" s="2"/>
      <c r="H22" s="3"/>
      <c r="I22" s="10" t="s">
        <v>8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8.5" customHeight="1">
      <c r="A23" s="55"/>
      <c r="B23" s="55"/>
      <c r="C23" s="55"/>
      <c r="D23" s="55"/>
      <c r="E23" s="55"/>
      <c r="F23" s="56" t="s">
        <v>31</v>
      </c>
      <c r="G23" s="49" t="s">
        <v>32</v>
      </c>
      <c r="H23" s="57" t="s">
        <v>7</v>
      </c>
      <c r="I23" s="3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27" t="s">
        <v>33</v>
      </c>
      <c r="B24" s="28"/>
      <c r="C24" s="28"/>
      <c r="D24" s="28"/>
      <c r="E24" s="58">
        <v>100000.0</v>
      </c>
      <c r="F24" s="59">
        <v>120.0</v>
      </c>
      <c r="G24" s="56">
        <f>E24/F24</f>
        <v>833.3333333</v>
      </c>
      <c r="H24" s="60">
        <v>0.01</v>
      </c>
      <c r="I24" s="33">
        <f>G24*H24</f>
        <v>8.333333333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22.5" customHeight="1">
      <c r="A25" s="37" t="s">
        <v>11</v>
      </c>
      <c r="B25" s="2"/>
      <c r="C25" s="2"/>
      <c r="D25" s="2"/>
      <c r="E25" s="2"/>
      <c r="F25" s="2"/>
      <c r="G25" s="2"/>
      <c r="H25" s="3"/>
      <c r="I25" s="38">
        <f>I24</f>
        <v>8.333333333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2.5" customHeight="1">
      <c r="A26" s="39"/>
      <c r="B26" s="39"/>
      <c r="C26" s="39"/>
      <c r="D26" s="39"/>
      <c r="E26" s="39"/>
      <c r="F26" s="39"/>
      <c r="G26" s="40"/>
      <c r="H26" s="39"/>
      <c r="I26" s="4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22.5" customHeight="1">
      <c r="A27" s="37" t="s">
        <v>34</v>
      </c>
      <c r="B27" s="2"/>
      <c r="C27" s="2"/>
      <c r="D27" s="2"/>
      <c r="E27" s="2"/>
      <c r="F27" s="2"/>
      <c r="G27" s="2"/>
      <c r="H27" s="3"/>
      <c r="I27" s="38">
        <f>SUM(I5,I15,I20,I25)</f>
        <v>335.5018561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22.5" customHeight="1">
      <c r="A28" s="4"/>
      <c r="B28" s="21"/>
      <c r="C28" s="21"/>
      <c r="D28" s="4"/>
      <c r="E28" s="4"/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61" t="s">
        <v>35</v>
      </c>
      <c r="B29" s="2"/>
      <c r="C29" s="2"/>
      <c r="D29" s="2"/>
      <c r="E29" s="3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26.25" customHeight="1">
      <c r="A30" s="62"/>
      <c r="B30" s="3"/>
      <c r="C30" s="63" t="s">
        <v>36</v>
      </c>
      <c r="D30" s="64" t="s">
        <v>37</v>
      </c>
      <c r="E30" s="64" t="s">
        <v>38</v>
      </c>
      <c r="F30" s="22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62" t="s">
        <v>39</v>
      </c>
      <c r="B31" s="3"/>
      <c r="C31" s="65">
        <f>I27</f>
        <v>335.5018561</v>
      </c>
      <c r="D31" s="66">
        <v>0.1</v>
      </c>
      <c r="E31" s="65">
        <f t="shared" ref="E31:E32" si="3">C31*D31</f>
        <v>33.55018561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62" t="s">
        <v>40</v>
      </c>
      <c r="B32" s="3"/>
      <c r="C32" s="65">
        <f>I27+E31</f>
        <v>369.0520417</v>
      </c>
      <c r="D32" s="66">
        <v>0.2</v>
      </c>
      <c r="E32" s="65">
        <f t="shared" si="3"/>
        <v>73.81040833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62"/>
      <c r="B33" s="67"/>
      <c r="C33" s="68"/>
      <c r="D33" s="68"/>
      <c r="E33" s="69"/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41</v>
      </c>
      <c r="B34" s="2"/>
      <c r="C34" s="2"/>
      <c r="D34" s="2"/>
      <c r="E34" s="3"/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7.25" customHeight="1">
      <c r="A35" s="62" t="s">
        <v>42</v>
      </c>
      <c r="B35" s="3"/>
      <c r="C35" s="70">
        <f t="shared" ref="C35:C37" si="4">($C$32+$E$32)/((100-12.25)/100)</f>
        <v>504.6865527</v>
      </c>
      <c r="D35" s="66">
        <v>0.0165</v>
      </c>
      <c r="E35" s="65">
        <f t="shared" ref="E35:E37" si="5">C35*D35</f>
        <v>8.32732812</v>
      </c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17.25" customHeight="1">
      <c r="A36" s="62" t="s">
        <v>43</v>
      </c>
      <c r="B36" s="3"/>
      <c r="C36" s="70">
        <f t="shared" si="4"/>
        <v>504.6865527</v>
      </c>
      <c r="D36" s="66">
        <v>0.076</v>
      </c>
      <c r="E36" s="65">
        <f t="shared" si="5"/>
        <v>38.35617801</v>
      </c>
      <c r="F36" s="4"/>
      <c r="G36" s="22"/>
      <c r="H36" s="4"/>
      <c r="I36" s="23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7.25" customHeight="1">
      <c r="A37" s="62" t="s">
        <v>44</v>
      </c>
      <c r="B37" s="3"/>
      <c r="C37" s="70">
        <f t="shared" si="4"/>
        <v>504.6865527</v>
      </c>
      <c r="D37" s="66">
        <v>0.03</v>
      </c>
      <c r="E37" s="65">
        <f t="shared" si="5"/>
        <v>15.14059658</v>
      </c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7.25" customHeight="1">
      <c r="A38" s="19" t="s">
        <v>45</v>
      </c>
      <c r="B38" s="2"/>
      <c r="C38" s="3"/>
      <c r="D38" s="71">
        <f t="shared" ref="D38:E38" si="6">SUM(D35:D37)</f>
        <v>0.1225</v>
      </c>
      <c r="E38" s="72">
        <f t="shared" si="6"/>
        <v>61.82410271</v>
      </c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20.25" customHeight="1">
      <c r="A40" s="73" t="s">
        <v>46</v>
      </c>
      <c r="B40" s="2"/>
      <c r="C40" s="2"/>
      <c r="D40" s="2"/>
      <c r="E40" s="2"/>
      <c r="F40" s="2"/>
      <c r="G40" s="2"/>
      <c r="H40" s="3"/>
      <c r="I40" s="38">
        <f>I27+E38</f>
        <v>397.3259588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ht="12.75" customHeight="1">
      <c r="A983" s="4"/>
      <c r="B983" s="21"/>
      <c r="C983" s="21"/>
      <c r="D983" s="4"/>
      <c r="E983" s="4"/>
      <c r="F983" s="4"/>
      <c r="G983" s="22"/>
      <c r="H983" s="4"/>
      <c r="I983" s="23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ht="12.75" customHeight="1">
      <c r="A984" s="4"/>
      <c r="B984" s="21"/>
      <c r="C984" s="21"/>
      <c r="D984" s="4"/>
      <c r="E984" s="4"/>
      <c r="F984" s="4"/>
      <c r="G984" s="22"/>
      <c r="H984" s="4"/>
      <c r="I984" s="23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ht="12.75" customHeight="1">
      <c r="A985" s="4"/>
      <c r="B985" s="21"/>
      <c r="C985" s="21"/>
      <c r="D985" s="4"/>
      <c r="E985" s="4"/>
      <c r="F985" s="4"/>
      <c r="G985" s="22"/>
      <c r="H985" s="4"/>
      <c r="I985" s="23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ht="12.75" customHeight="1">
      <c r="A986" s="4"/>
      <c r="B986" s="21"/>
      <c r="C986" s="21"/>
      <c r="D986" s="4"/>
      <c r="E986" s="4"/>
      <c r="F986" s="4"/>
      <c r="G986" s="22"/>
      <c r="H986" s="4"/>
      <c r="I986" s="23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</sheetData>
  <mergeCells count="27">
    <mergeCell ref="A13:C13"/>
    <mergeCell ref="A14:C14"/>
    <mergeCell ref="A15:H15"/>
    <mergeCell ref="A19:F19"/>
    <mergeCell ref="A20:H20"/>
    <mergeCell ref="A22:H22"/>
    <mergeCell ref="A25:H25"/>
    <mergeCell ref="A36:B36"/>
    <mergeCell ref="A37:B37"/>
    <mergeCell ref="A38:C38"/>
    <mergeCell ref="A40:H40"/>
    <mergeCell ref="A27:H27"/>
    <mergeCell ref="A29:E29"/>
    <mergeCell ref="A30:B30"/>
    <mergeCell ref="A31:B31"/>
    <mergeCell ref="A32:B32"/>
    <mergeCell ref="A34:E34"/>
    <mergeCell ref="A35:B35"/>
    <mergeCell ref="G3:H3"/>
    <mergeCell ref="G4:H4"/>
    <mergeCell ref="A1:I1"/>
    <mergeCell ref="A5:H5"/>
    <mergeCell ref="A7:C7"/>
    <mergeCell ref="A9:C9"/>
    <mergeCell ref="A10:C10"/>
    <mergeCell ref="A11:C11"/>
    <mergeCell ref="A12:C1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